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<sst xmlns="http://schemas.openxmlformats.org/spreadsheetml/2006/main" count="1041" uniqueCount="191">
  <si>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</si>
  <si>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</si>
  <si>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</si>
  <si>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</si>
  <si>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</si>
  <si>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</si>
  <si>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</si>
  <si>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</si>
  <si>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</si>
  <si>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</si>
  <si>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</si>
  <si>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</si>
  <si>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</si>
  <si>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</si>
  <si>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</si>
  <si>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</si>
  <si>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</si>
  <si>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</si>
  <si>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</si>
  <si>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</si>
  <si>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</si>
  <si>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</si>
  <si>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</si>
  <si>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</si>
  <si>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</si>
  <si>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</si>
  <si>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</si>
  <si>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</si>
  <si>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</si>
  <si>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</si>
  <si>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</si>
  <si>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</si>
  <si>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</si>
  <si>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</si>
  <si>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</si>
  <si>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</si>
  <si>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</si>
  <si>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</si>
  <si>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</si>
  <si>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</si>
  <si>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</si>
  <si>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</si>
  <si>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</si>
  <si>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</si>
  <si>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</si>
  <si>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</si>
  <si>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</si>
  <si>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</si>
  <si>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</si>
  <si>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</si>
  <si>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</si>
  <si>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</si>
  <si>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</si>
  <si>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</si>
  <si>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</si>
  <si>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</si>
  <si>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</si>
  <si>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</si>
  <si>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</si>
  <si>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</si>
  <si>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</si>
  <si>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</si>
  <si>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</si>
  <si>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</si>
  <si>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</si>
  <si>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</si>
  <si>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</si>
  <si>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</si>
  <si>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</si>
  <si>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</si>
  <si>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</si>
  <si>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</si>
  <si>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</si>
  <si>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</si>
  <si>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</si>
  <si>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</si>
  <si>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</si>
  <si>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</si>
  <si>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</si>
  <si>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</si>
  <si>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</si>
  <si>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</si>
  <si>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</si>
  <si>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</si>
  <si>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</si>
  <si>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</si>
  <si>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</si>
  <si>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</si>
  <si>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</si>
  <si>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</si>
  <si>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</si>
  <si>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</si>
  <si>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</si>
  <si>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</si>
  <si>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</si>
  <si>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</si>
  <si>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</si>
  <si>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</si>
  <si>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</si>
  <si>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</si>
  <si>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</si>
  <si>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</si>
  <si>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</si>
  <si>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</si>
  <si>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</si>
  <si>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</si>
  <si>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</si>
  <si>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</si>
  <si>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</si>
  <si>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</si>
  <si>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</si>
  <si>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</si>
  <si>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</si>
  <si>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</si>
  <si>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</si>
  <si>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</si>
  <si>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</si>
  <si>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</si>
  <si>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</si>
  <si>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</si>
  <si>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</si>
  <si>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</si>
  <si>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</si>
  <si>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</si>
  <si>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</si>
  <si>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</si>
  <si>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</si>
  <si>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</si>
  <si>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</si>
  <si>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</si>
  <si>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</si>
  <si>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</si>
  <si>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</si>
  <si>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</si>
  <si>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</si>
  <si>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</si>
  <si>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</si>
  <si>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</si>
  <si>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</si>
  <si>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</si>
  <si>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</si>
  <si>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</si>
  <si>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</si>
  <si>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</si>
  <si>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</si>
  <si>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</si>
  <si>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</si>
  <si>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</si>
  <si>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</si>
  <si>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</si>
  <si>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</si>
  <si>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</si>
  <si>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</si>
  <si>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</si>
  <si>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</si>
  <si>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</si>
  <si>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</si>
  <si>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</si>
  <si>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</si>
  <si>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</si>
  <si>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</si>
  <si>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</si>
  <si>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</si>
  <si>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</si>
  <si>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</si>
  <si>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</si>
  <si>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</si>
  <si>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</si>
  <si>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</si>
  <si>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</si>
  <si>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</si>
  <si>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</si>
  <si>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</si>
  <si>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</si>
  <si>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</si>
  <si>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</si>
  <si>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</si>
  <si>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</si>
  <si>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</si>
  <si>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</si>
  <si>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</si>
  <si>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</si>
  <si>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</si>
  <si>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</si>
  <si>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DIREKTORIUS</t>
  </si>
  <si>
    <t>OJARAS GRICIJONAS</t>
  </si>
  <si>
    <t>ILONA ANTANYNIENĖ</t>
  </si>
  <si>
    <t>VYR. BUHALTERĖ</t>
  </si>
  <si>
    <t>SAVIVALDYBĖS FINANSUOJAMŲ ĮSTAIGŲ VEIKLOS PROGRAMA (4s)</t>
  </si>
  <si>
    <t>2014 M. KOVO 31 D.</t>
  </si>
  <si>
    <r>
      <rPr>
        <u val="single"/>
        <sz val="10"/>
        <rFont val="Times New Roman Baltic"/>
        <family val="0"/>
      </rPr>
      <t>2014 04 04</t>
    </r>
    <r>
      <rPr>
        <sz val="10"/>
        <rFont val="Times New Roman Baltic"/>
        <family val="1"/>
      </rPr>
      <t xml:space="preserve">   Nr. P</t>
    </r>
    <r>
      <rPr>
        <u val="single"/>
        <sz val="10"/>
        <rFont val="Times New Roman Baltic"/>
        <family val="0"/>
      </rPr>
      <t>-1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</si>
</sst>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5" xfId="57" applyNumberFormat="1" applyFont="1" applyFill="1" applyBorder="1" applyAlignment="1">
      <alignment horizontal="right" vertical="center" wrapText="1"/>
      <protection/>
    </xf>
    <xf numFmtId="181" fontId="6" fillId="33" borderId="13" xfId="57" applyNumberFormat="1" applyFont="1" applyFill="1" applyBorder="1" applyAlignment="1">
      <alignment horizontal="right" vertical="center" wrapText="1"/>
      <protection/>
    </xf>
    <xf numFmtId="181" fontId="6" fillId="33" borderId="10" xfId="57" applyNumberFormat="1" applyFont="1" applyFill="1" applyBorder="1" applyAlignment="1">
      <alignment horizontal="right" vertical="center" wrapText="1"/>
      <protection/>
    </xf>
    <xf numFmtId="181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0" borderId="17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Fill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5" t="s">
        <v>161</v>
      </c>
      <c r="H8" s="315"/>
      <c r="I8" s="315"/>
      <c r="J8" s="315"/>
      <c r="K8" s="3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3" t="s">
        <v>163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4" t="s">
        <v>164</v>
      </c>
      <c r="H10" s="314"/>
      <c r="I10" s="314"/>
      <c r="J10" s="314"/>
      <c r="K10" s="3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6" t="s">
        <v>162</v>
      </c>
      <c r="H11" s="316"/>
      <c r="I11" s="316"/>
      <c r="J11" s="316"/>
      <c r="K11" s="3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3" t="s">
        <v>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4" t="s">
        <v>165</v>
      </c>
      <c r="H15" s="314"/>
      <c r="I15" s="314"/>
      <c r="J15" s="314"/>
      <c r="K15" s="3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0"/>
      <c r="D22" s="291"/>
      <c r="E22" s="291"/>
      <c r="F22" s="291"/>
      <c r="G22" s="291"/>
      <c r="H22" s="291"/>
      <c r="I22" s="29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8" t="s">
        <v>144</v>
      </c>
      <c r="L27" s="28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9"/>
      <c r="L28" s="2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81"/>
      <c r="C29" s="281"/>
      <c r="D29" s="281"/>
      <c r="E29" s="281"/>
      <c r="F29" s="28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3">
        <v>1</v>
      </c>
      <c r="B90" s="284"/>
      <c r="C90" s="284"/>
      <c r="D90" s="284"/>
      <c r="E90" s="284"/>
      <c r="F90" s="28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5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5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5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5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5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6" t="s">
        <v>133</v>
      </c>
      <c r="L348" s="27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77" t="s">
        <v>175</v>
      </c>
      <c r="E351" s="278"/>
      <c r="F351" s="278"/>
      <c r="G351" s="278"/>
      <c r="H351" s="241"/>
      <c r="I351" s="186" t="s">
        <v>132</v>
      </c>
      <c r="J351" s="5"/>
      <c r="K351" s="276" t="s">
        <v>133</v>
      </c>
      <c r="L351" s="27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176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9"/>
      <c r="H6" s="310"/>
      <c r="I6" s="310"/>
      <c r="J6" s="310"/>
      <c r="K6" s="31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5" t="s">
        <v>161</v>
      </c>
      <c r="H8" s="315"/>
      <c r="I8" s="315"/>
      <c r="J8" s="315"/>
      <c r="K8" s="3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3" t="s">
        <v>163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4" t="s">
        <v>164</v>
      </c>
      <c r="H10" s="314"/>
      <c r="I10" s="314"/>
      <c r="J10" s="314"/>
      <c r="K10" s="3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6" t="s">
        <v>162</v>
      </c>
      <c r="H11" s="316"/>
      <c r="I11" s="316"/>
      <c r="J11" s="316"/>
      <c r="K11" s="3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3" t="s">
        <v>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14" t="s">
        <v>165</v>
      </c>
      <c r="H15" s="314"/>
      <c r="I15" s="314"/>
      <c r="J15" s="314"/>
      <c r="K15" s="3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1"/>
      <c r="H17" s="312"/>
      <c r="I17" s="312"/>
      <c r="J17" s="312"/>
      <c r="K17" s="31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7"/>
      <c r="D19" s="318"/>
      <c r="E19" s="318"/>
      <c r="F19" s="318"/>
      <c r="G19" s="318"/>
      <c r="H19" s="318"/>
      <c r="I19" s="31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90" t="s">
        <v>179</v>
      </c>
      <c r="D20" s="291"/>
      <c r="E20" s="291"/>
      <c r="F20" s="291"/>
      <c r="G20" s="291"/>
      <c r="H20" s="291"/>
      <c r="I20" s="29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90" t="s">
        <v>180</v>
      </c>
      <c r="D21" s="291"/>
      <c r="E21" s="291"/>
      <c r="F21" s="291"/>
      <c r="G21" s="291"/>
      <c r="H21" s="291"/>
      <c r="I21" s="29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0" t="s">
        <v>178</v>
      </c>
      <c r="D22" s="291"/>
      <c r="E22" s="291"/>
      <c r="F22" s="291"/>
      <c r="G22" s="291"/>
      <c r="H22" s="291"/>
      <c r="I22" s="29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8" t="s">
        <v>144</v>
      </c>
      <c r="L27" s="28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9"/>
      <c r="L28" s="2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81"/>
      <c r="C29" s="281"/>
      <c r="D29" s="281"/>
      <c r="E29" s="281"/>
      <c r="F29" s="28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3">
        <v>1</v>
      </c>
      <c r="B90" s="284"/>
      <c r="C90" s="284"/>
      <c r="D90" s="284"/>
      <c r="E90" s="284"/>
      <c r="F90" s="28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5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5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5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5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5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6" t="s">
        <v>133</v>
      </c>
      <c r="L348" s="27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77" t="s">
        <v>175</v>
      </c>
      <c r="E351" s="278"/>
      <c r="F351" s="278"/>
      <c r="G351" s="278"/>
      <c r="H351" s="241"/>
      <c r="I351" s="186" t="s">
        <v>132</v>
      </c>
      <c r="J351" s="5"/>
      <c r="K351" s="276" t="s">
        <v>133</v>
      </c>
      <c r="L351" s="27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  <mergeCell ref="G15:K15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I340" sqref="I34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2" t="s">
        <v>181</v>
      </c>
      <c r="K1" s="293"/>
      <c r="L1" s="29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3"/>
      <c r="K2" s="293"/>
      <c r="L2" s="29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3"/>
      <c r="K3" s="293"/>
      <c r="L3" s="29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3"/>
      <c r="K4" s="293"/>
      <c r="L4" s="29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3"/>
      <c r="K5" s="293"/>
      <c r="L5" s="29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319" t="s">
        <v>182</v>
      </c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4" t="s">
        <v>173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5" t="s">
        <v>161</v>
      </c>
      <c r="H8" s="315"/>
      <c r="I8" s="315"/>
      <c r="J8" s="315"/>
      <c r="K8" s="31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3" t="s">
        <v>189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14" t="s">
        <v>164</v>
      </c>
      <c r="H10" s="314"/>
      <c r="I10" s="314"/>
      <c r="J10" s="314"/>
      <c r="K10" s="31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16" t="s">
        <v>183</v>
      </c>
      <c r="H11" s="316"/>
      <c r="I11" s="316"/>
      <c r="J11" s="316"/>
      <c r="K11" s="3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13" t="s">
        <v>5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190</v>
      </c>
      <c r="H15" s="322"/>
      <c r="I15" s="322"/>
      <c r="J15" s="322"/>
      <c r="K15" s="3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7" t="s">
        <v>166</v>
      </c>
      <c r="H16" s="307"/>
      <c r="I16" s="307"/>
      <c r="J16" s="307"/>
      <c r="K16" s="30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3" t="s">
        <v>188</v>
      </c>
      <c r="F17" s="291"/>
      <c r="G17" s="291"/>
      <c r="H17" s="291"/>
      <c r="I17" s="291"/>
      <c r="J17" s="291"/>
      <c r="K17" s="291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9" t="s">
        <v>177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7"/>
      <c r="D22" s="324"/>
      <c r="E22" s="324"/>
      <c r="F22" s="324"/>
      <c r="G22" s="324"/>
      <c r="H22" s="324"/>
      <c r="I22" s="324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8" t="s">
        <v>7</v>
      </c>
      <c r="H25" s="308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6" t="s">
        <v>2</v>
      </c>
      <c r="B27" s="297"/>
      <c r="C27" s="298"/>
      <c r="D27" s="298"/>
      <c r="E27" s="298"/>
      <c r="F27" s="298"/>
      <c r="G27" s="301" t="s">
        <v>3</v>
      </c>
      <c r="H27" s="303" t="s">
        <v>143</v>
      </c>
      <c r="I27" s="305" t="s">
        <v>147</v>
      </c>
      <c r="J27" s="306"/>
      <c r="K27" s="288" t="s">
        <v>144</v>
      </c>
      <c r="L27" s="28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9"/>
      <c r="B28" s="300"/>
      <c r="C28" s="300"/>
      <c r="D28" s="300"/>
      <c r="E28" s="300"/>
      <c r="F28" s="300"/>
      <c r="G28" s="302"/>
      <c r="H28" s="304"/>
      <c r="I28" s="182" t="s">
        <v>142</v>
      </c>
      <c r="J28" s="183" t="s">
        <v>141</v>
      </c>
      <c r="K28" s="289"/>
      <c r="L28" s="28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0" t="s">
        <v>139</v>
      </c>
      <c r="B29" s="281"/>
      <c r="C29" s="281"/>
      <c r="D29" s="281"/>
      <c r="E29" s="281"/>
      <c r="F29" s="28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9">
        <f>SUM(I31+I41+I64+I85+I93+I109+I132+I148+I157)</f>
        <v>182700</v>
      </c>
      <c r="J30" s="249">
        <f>SUM(J31+J41+J64+J85+J93+J109+J132+J148+J157)</f>
        <v>25100</v>
      </c>
      <c r="K30" s="250">
        <f>SUM(K31+K41+K64+K85+K93+K109+K132+K148+K157)</f>
        <v>14076.09</v>
      </c>
      <c r="L30" s="249">
        <f>SUM(L31+L41+L64+L85+L93+L109+L132+L148+L157)</f>
        <v>12929.73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9">
        <f>SUM(I32+I37)</f>
        <v>108000</v>
      </c>
      <c r="J31" s="249">
        <f>SUM(J32+J37)</f>
        <v>0</v>
      </c>
      <c r="K31" s="251">
        <f>SUM(K32+K37)</f>
        <v>0</v>
      </c>
      <c r="L31" s="25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83000</v>
      </c>
      <c r="J32" s="247">
        <f aca="true" t="shared" si="0" ref="J32:L33">SUM(J33)</f>
        <v>0</v>
      </c>
      <c r="K32" s="253">
        <f t="shared" si="0"/>
        <v>0</v>
      </c>
      <c r="L32" s="24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83000</v>
      </c>
      <c r="J33" s="247">
        <f t="shared" si="0"/>
        <v>0</v>
      </c>
      <c r="K33" s="253">
        <f t="shared" si="0"/>
        <v>0</v>
      </c>
      <c r="L33" s="24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83000</v>
      </c>
      <c r="J34" s="247">
        <f>SUM(J35:J36)</f>
        <v>0</v>
      </c>
      <c r="K34" s="253">
        <f>SUM(K35:K36)</f>
        <v>0</v>
      </c>
      <c r="L34" s="24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8">
        <v>83000</v>
      </c>
      <c r="J35" s="248">
        <v>0</v>
      </c>
      <c r="K35" s="248"/>
      <c r="L35" s="24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25000</v>
      </c>
      <c r="J37" s="247">
        <f aca="true" t="shared" si="1" ref="J37:L38">J38</f>
        <v>0</v>
      </c>
      <c r="K37" s="253">
        <f t="shared" si="1"/>
        <v>0</v>
      </c>
      <c r="L37" s="24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25000</v>
      </c>
      <c r="J38" s="247">
        <f t="shared" si="1"/>
        <v>0</v>
      </c>
      <c r="K38" s="247">
        <f t="shared" si="1"/>
        <v>0</v>
      </c>
      <c r="L38" s="24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25000</v>
      </c>
      <c r="J39" s="247">
        <f>J40</f>
        <v>0</v>
      </c>
      <c r="K39" s="247">
        <f>K40</f>
        <v>0</v>
      </c>
      <c r="L39" s="24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25000</v>
      </c>
      <c r="J40" s="254"/>
      <c r="K40" s="254"/>
      <c r="L40" s="25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aca="true" t="shared" si="2" ref="I41:L43">I42</f>
        <v>74700</v>
      </c>
      <c r="J41" s="119">
        <f t="shared" si="2"/>
        <v>25100</v>
      </c>
      <c r="K41" s="118">
        <f t="shared" si="2"/>
        <v>14076.09</v>
      </c>
      <c r="L41" s="118">
        <f t="shared" si="2"/>
        <v>12929.73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74700</v>
      </c>
      <c r="J42" s="129">
        <f t="shared" si="2"/>
        <v>25100</v>
      </c>
      <c r="K42" s="127">
        <f t="shared" si="2"/>
        <v>14076.09</v>
      </c>
      <c r="L42" s="129">
        <f t="shared" si="2"/>
        <v>12929.73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74700</v>
      </c>
      <c r="J43" s="129">
        <f t="shared" si="2"/>
        <v>25100</v>
      </c>
      <c r="K43" s="148">
        <f t="shared" si="2"/>
        <v>14076.09</v>
      </c>
      <c r="L43" s="148">
        <f t="shared" si="2"/>
        <v>12929.73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7">
        <f>SUM(I45:I63)-I54</f>
        <v>74700</v>
      </c>
      <c r="J44" s="150">
        <f>SUM(J45:J63)-J54</f>
        <v>25100</v>
      </c>
      <c r="K44" s="150">
        <f>SUM(K45:K63)-K54</f>
        <v>14076.09</v>
      </c>
      <c r="L44" s="151">
        <f>SUM(L45:L63)-L54</f>
        <v>12929.73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>
        <v>100</v>
      </c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2100</v>
      </c>
      <c r="J47" s="255">
        <v>2100</v>
      </c>
      <c r="K47" s="255">
        <v>659.94</v>
      </c>
      <c r="L47" s="255">
        <v>359.94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>
        <v>2000</v>
      </c>
      <c r="J50" s="255">
        <v>1000</v>
      </c>
      <c r="K50" s="255"/>
      <c r="L50" s="2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7200</v>
      </c>
      <c r="J52" s="255">
        <v>2200</v>
      </c>
      <c r="K52" s="255">
        <v>1000</v>
      </c>
      <c r="L52" s="255">
        <v>895.71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4">
        <v>5000</v>
      </c>
      <c r="J53" s="254">
        <v>1000</v>
      </c>
      <c r="K53" s="254"/>
      <c r="L53" s="25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>
        <v>35000</v>
      </c>
      <c r="J56" s="116">
        <v>5000</v>
      </c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4">
        <v>2000</v>
      </c>
      <c r="J58" s="254"/>
      <c r="K58" s="255"/>
      <c r="L58" s="25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4">
        <v>14300</v>
      </c>
      <c r="J62" s="254">
        <v>11800</v>
      </c>
      <c r="K62" s="255">
        <v>11116.15</v>
      </c>
      <c r="L62" s="255">
        <v>11065.68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4">
        <v>7000</v>
      </c>
      <c r="J63" s="254">
        <v>2000</v>
      </c>
      <c r="K63" s="254">
        <v>1300</v>
      </c>
      <c r="L63" s="254">
        <v>608.4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3">
        <v>1</v>
      </c>
      <c r="B90" s="284"/>
      <c r="C90" s="284"/>
      <c r="D90" s="284"/>
      <c r="E90" s="284"/>
      <c r="F90" s="28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5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34"/>
      <c r="K146" s="134"/>
      <c r="L146" s="13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9">
        <f>SUM(I175+I226+I286)</f>
        <v>19000</v>
      </c>
      <c r="J174" s="263">
        <f>SUM(J175+J226+J286)</f>
        <v>9000</v>
      </c>
      <c r="K174" s="250">
        <f>SUM(K175+K226+K286)</f>
        <v>0</v>
      </c>
      <c r="L174" s="24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47">
        <f>SUM(I176+I197+I205+I216+I220)</f>
        <v>19000</v>
      </c>
      <c r="J175" s="262">
        <f>SUM(J176+J197+J205+J216+J220)</f>
        <v>9000</v>
      </c>
      <c r="K175" s="262">
        <f>SUM(K176+K197+K205+K216+K220)</f>
        <v>0</v>
      </c>
      <c r="L175" s="26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64">
        <f>SUM(I177+I180+I185+I189+I194)</f>
        <v>18000</v>
      </c>
      <c r="J176" s="265">
        <f>SUM(J177+J180+J185+J189+J194)</f>
        <v>8000</v>
      </c>
      <c r="K176" s="266">
        <f>SUM(K177+K180+K185+K189+K194)</f>
        <v>0</v>
      </c>
      <c r="L176" s="26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47">
        <f>I186</f>
        <v>18000</v>
      </c>
      <c r="J185" s="268">
        <f>J186</f>
        <v>8000</v>
      </c>
      <c r="K185" s="253">
        <f>K186</f>
        <v>0</v>
      </c>
      <c r="L185" s="24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47">
        <f>SUM(I187:I188)</f>
        <v>18000</v>
      </c>
      <c r="J186" s="268">
        <f>SUM(J187:J188)</f>
        <v>8000</v>
      </c>
      <c r="K186" s="253">
        <f>SUM(K187:K188)</f>
        <v>0</v>
      </c>
      <c r="L186" s="24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269"/>
      <c r="J187" s="254"/>
      <c r="K187" s="254"/>
      <c r="L187" s="27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258">
        <v>18000</v>
      </c>
      <c r="J188" s="258">
        <v>8000</v>
      </c>
      <c r="K188" s="254">
        <v>0</v>
      </c>
      <c r="L188" s="254">
        <v>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247">
        <f aca="true" t="shared" si="20" ref="I197:L198">I198</f>
        <v>1000</v>
      </c>
      <c r="J197" s="271">
        <f t="shared" si="20"/>
        <v>1000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262">
        <f t="shared" si="20"/>
        <v>1000</v>
      </c>
      <c r="J198" s="268">
        <f t="shared" si="20"/>
        <v>1000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247">
        <f>SUM(I200:I204)</f>
        <v>1000</v>
      </c>
      <c r="J199" s="124">
        <f>SUM(J200:J204)</f>
        <v>1000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254">
        <v>1000</v>
      </c>
      <c r="J201" s="254">
        <v>1000</v>
      </c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5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5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5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5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59">
        <f>SUM(I30+I174)</f>
        <v>201700</v>
      </c>
      <c r="J344" s="260">
        <f>SUM(J30+J174)</f>
        <v>34100</v>
      </c>
      <c r="K344" s="260">
        <f>SUM(K30+K174)</f>
        <v>14076.09</v>
      </c>
      <c r="L344" s="261">
        <f>SUM(L30+L174)</f>
        <v>12929.73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184</v>
      </c>
      <c r="H347" s="27"/>
      <c r="I347" s="3"/>
      <c r="J347" s="3"/>
      <c r="K347" s="82" t="s">
        <v>185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76" t="s">
        <v>133</v>
      </c>
      <c r="L348" s="27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187</v>
      </c>
      <c r="H350" s="3"/>
      <c r="I350" s="161"/>
      <c r="J350" s="3"/>
      <c r="K350" s="243" t="s">
        <v>186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77" t="s">
        <v>175</v>
      </c>
      <c r="E351" s="278"/>
      <c r="F351" s="278"/>
      <c r="G351" s="278"/>
      <c r="H351" s="241"/>
      <c r="I351" s="186" t="s">
        <v>132</v>
      </c>
      <c r="J351" s="5"/>
      <c r="K351" s="276" t="s">
        <v>133</v>
      </c>
      <c r="L351" s="27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7 J219:K219 I182:K184 I212:K215 I305 I179:L179 J167:L167 I329:L329 I209:K209 I191:K193 I291:L293 I230:K233 I296:L297 I333:L334 I319:L321 I324:L325 I308 I165:I166 J165:L165 I196:L196 I274:L275 L183 L192 L201:L203 L213:L215 I220:L225 L231 I236:L237 I244:L245 I260:L263 I266:L267 I241:K241 I240:L240 I256:L256 I301:L301 I285:L285 I315:L315 I170:L170 I188:L188 I200:K204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:L53" name="Range3"/>
    <protectedRange sqref="I35:I36 J35:L35" name="Islaidos 2.1"/>
    <protectedRange sqref="J36:L36 I45:I52 J47:L47 J50:L50 I40:L40 J52:L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46 J51:L51 J48:L49 I56:L63" name="Range57"/>
    <protectedRange sqref="H26 A19:F22 H19:J22 G19:G20 G22" name="Range73"/>
    <protectedRange sqref="I223:L225" name="Range55"/>
  </protectedRanges>
  <mergeCells count="32">
    <mergeCell ref="K348:L348"/>
    <mergeCell ref="K27:K28"/>
    <mergeCell ref="C22:I22"/>
    <mergeCell ref="G25:H25"/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2014-04-03T11:09:46Z</cp:lastPrinted>
  <dcterms:created xsi:type="dcterms:W3CDTF">2004-04-07T10:43:01Z</dcterms:created>
  <dcterms:modified xsi:type="dcterms:W3CDTF">2014-04-03T11:11:43Z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