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E4461607_FFAA_4647_91BD_AD4736789BA6_.wvu.Cols" localSheetId="0" hidden="1">'f2'!$M:$P</definedName>
    <definedName name="Z_E4461607_FFAA_4647_91BD_AD4736789BA6_.wvu.Cols" localSheetId="1" hidden="1">'f2 (2)'!$M:$P</definedName>
    <definedName name="Z_E4461607_FFAA_4647_91BD_AD4736789BA6_.wvu.Cols" localSheetId="2" hidden="1">'f2 (3)'!$M:$P</definedName>
    <definedName name="Z_E4461607_FFAA_4647_91BD_AD4736789BA6_.wvu.PrintTitles" localSheetId="0" hidden="1">'f2'!$19:$25</definedName>
    <definedName name="Z_E4461607_FFAA_4647_91BD_AD4736789BA6_.wvu.PrintTitles" localSheetId="1" hidden="1">'f2 (2)'!$19:$25</definedName>
    <definedName name="Z_E4461607_FFAA_4647_91BD_AD4736789BA6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<sst xmlns="http://schemas.openxmlformats.org/spreadsheetml/2006/main" count="1041" uniqueCount="191">
  <si>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</si>
  <si>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</si>
  <si>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</si>
  <si>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</si>
  <si>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</si>
  <si>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</si>
  <si>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</si>
  <si>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</si>
  <si>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</si>
  <si>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</si>
  <si>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</si>
  <si>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</si>
  <si>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</si>
  <si>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</si>
  <si>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</si>
  <si>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</si>
  <si>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</si>
  <si>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</si>
  <si>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</si>
  <si>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</si>
  <si>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</si>
  <si>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</si>
  <si>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</si>
  <si>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</si>
  <si>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</si>
  <si>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</si>
  <si>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</si>
  <si>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</si>
  <si>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</si>
  <si>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</si>
  <si>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</si>
  <si>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</si>
  <si>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</si>
  <si>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</si>
  <si>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</si>
  <si>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</si>
  <si>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</si>
  <si>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</si>
  <si>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</si>
  <si>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</si>
  <si>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</si>
  <si>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</si>
  <si>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</si>
  <si>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</si>
  <si>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</si>
  <si>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</si>
  <si>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</si>
  <si>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</si>
  <si>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</si>
  <si>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</si>
  <si>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</si>
  <si>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</si>
  <si>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</si>
  <si>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</si>
  <si>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</si>
  <si>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</si>
  <si>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</si>
  <si>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</si>
  <si>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</si>
  <si>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</si>
  <si>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</si>
  <si>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</si>
  <si>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</si>
  <si>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</si>
  <si>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</si>
  <si>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</si>
  <si>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</si>
  <si>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</si>
  <si>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</si>
  <si>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</si>
  <si>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</si>
  <si>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</si>
  <si>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</si>
  <si>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</si>
  <si>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</si>
  <si>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</si>
  <si>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</si>
  <si>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</si>
  <si>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</si>
  <si>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</si>
  <si>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</si>
  <si>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</si>
  <si>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</si>
  <si>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</si>
  <si>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</si>
  <si>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</si>
  <si>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</si>
  <si>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</si>
  <si>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</si>
  <si>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</si>
  <si>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</si>
  <si>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</si>
  <si>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</si>
  <si>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</si>
  <si>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</si>
  <si>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</si>
  <si>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</si>
  <si>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</si>
  <si>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</si>
  <si>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</si>
  <si>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</si>
  <si>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</si>
  <si>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</si>
  <si>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</si>
  <si>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</si>
  <si>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</si>
  <si>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</si>
  <si>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</si>
  <si>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</si>
  <si>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</si>
  <si>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</si>
  <si>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</si>
  <si>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</si>
  <si>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</si>
  <si>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</si>
  <si>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</si>
  <si>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</si>
  <si>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</si>
  <si>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</si>
  <si>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</si>
  <si>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</si>
  <si>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</si>
  <si>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</si>
  <si>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</si>
  <si>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</si>
  <si>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</si>
  <si>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</si>
  <si>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</si>
  <si>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</si>
  <si>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</si>
  <si>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</si>
  <si>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</si>
  <si>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</si>
  <si>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</si>
  <si>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</si>
  <si>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</si>
  <si>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</si>
  <si>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</si>
  <si>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</si>
  <si>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</si>
  <si>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</si>
  <si>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</si>
  <si>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</si>
  <si>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</si>
  <si>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</si>
  <si>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</si>
  <si>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</si>
  <si>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</si>
  <si>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</si>
  <si>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</si>
  <si>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</si>
  <si>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</si>
  <si>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</si>
  <si>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</si>
  <si>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</si>
  <si>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</si>
  <si>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</si>
  <si>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</si>
  <si>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</si>
  <si>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</si>
  <si>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</si>
  <si>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</si>
  <si>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</si>
  <si>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</si>
  <si>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</si>
  <si>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</si>
  <si>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</si>
  <si>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</si>
  <si>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</si>
  <si>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</si>
  <si>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</si>
  <si>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</si>
  <si>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</si>
  <si>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</si>
  <si>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</si>
  <si>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</si>
  <si>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</si>
  <si>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</si>
  <si>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</si>
  <si>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</si>
  <si>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</si>
  <si>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</si>
  <si>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KAUNO MIKO PETRAUSKO MUZIKOS MOKYKLA, 190144791, V. KRĖVĖS PR. 54, LT-50401, KAUNAS</t>
  </si>
  <si>
    <t>2013 M. GRUODŽIO 31 D.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</si>
  <si>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</si>
  <si>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DIREKTORIUS</t>
  </si>
  <si>
    <t>OJARAS GRICIJONAS</t>
  </si>
  <si>
    <t>ILONA ANTANYNIENĖ</t>
  </si>
  <si>
    <t>VYR. BUHALTERĖ</t>
  </si>
  <si>
    <t>SAVIVALDYBĖS FINANSUOJAMŲ ĮSTAIGŲ VEIKLOS PROGRAMA (4s)</t>
  </si>
  <si>
    <r>
      <rPr>
        <u val="single"/>
        <sz val="10"/>
        <rFont val="Times New Roman Baltic"/>
        <family val="0"/>
      </rPr>
      <t>2014 01 06</t>
    </r>
    <r>
      <rPr>
        <sz val="10"/>
        <rFont val="Times New Roman Baltic"/>
        <family val="1"/>
      </rPr>
      <t xml:space="preserve">   Nr. P</t>
    </r>
    <r>
      <rPr>
        <u val="single"/>
        <sz val="10"/>
        <rFont val="Times New Roman Baltic"/>
        <family val="0"/>
      </rPr>
      <t>-4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</si>
</sst>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6" fillId="0" borderId="0" xfId="57" applyFont="1" applyBorder="1" applyAlignment="1">
      <alignment wrapText="1"/>
      <protection/>
    </xf>
    <xf numFmtId="0" fontId="6" fillId="0" borderId="0" xfId="57" applyFont="1" applyBorder="1" applyAlignment="1">
      <alignment horizont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0" borderId="15" xfId="57" applyNumberFormat="1" applyFont="1" applyBorder="1" applyAlignment="1" applyProtection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0" borderId="17" xfId="57" applyNumberFormat="1" applyFont="1" applyBorder="1" applyAlignment="1" applyProtection="1">
      <alignment horizontal="right" vertical="center" wrapText="1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22" xfId="57" applyNumberFormat="1" applyFont="1" applyFill="1" applyBorder="1" applyAlignment="1">
      <alignment horizontal="right" vertical="center" wrapText="1"/>
      <protection/>
    </xf>
    <xf numFmtId="2" fontId="6" fillId="0" borderId="15" xfId="57" applyNumberFormat="1" applyFont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/>
      <protection/>
    </xf>
    <xf numFmtId="2" fontId="6" fillId="33" borderId="13" xfId="57" applyNumberFormat="1" applyFont="1" applyFill="1" applyBorder="1" applyAlignment="1">
      <alignment horizontal="right" vertical="center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 wrapText="1"/>
      <protection/>
    </xf>
    <xf numFmtId="181" fontId="6" fillId="33" borderId="15" xfId="57" applyNumberFormat="1" applyFont="1" applyFill="1" applyBorder="1" applyAlignment="1">
      <alignment horizontal="right" vertical="center" wrapText="1"/>
      <protection/>
    </xf>
    <xf numFmtId="181" fontId="6" fillId="33" borderId="13" xfId="57" applyNumberFormat="1" applyFont="1" applyFill="1" applyBorder="1" applyAlignment="1">
      <alignment horizontal="right" vertical="center" wrapText="1"/>
      <protection/>
    </xf>
    <xf numFmtId="181" fontId="6" fillId="33" borderId="10" xfId="57" applyNumberFormat="1" applyFont="1" applyFill="1" applyBorder="1" applyAlignment="1">
      <alignment horizontal="right" vertical="center" wrapText="1"/>
      <protection/>
    </xf>
    <xf numFmtId="181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 wrapText="1"/>
      <protection/>
    </xf>
    <xf numFmtId="2" fontId="6" fillId="0" borderId="17" xfId="57" applyNumberFormat="1" applyFont="1" applyBorder="1" applyAlignment="1">
      <alignment horizontal="right" vertical="center" wrapText="1"/>
      <protection/>
    </xf>
    <xf numFmtId="2" fontId="6" fillId="0" borderId="20" xfId="57" applyNumberFormat="1" applyFont="1" applyBorder="1" applyAlignment="1" applyProtection="1">
      <alignment horizontal="right" vertical="center" wrapText="1"/>
      <protection/>
    </xf>
    <xf numFmtId="2" fontId="6" fillId="33" borderId="16" xfId="57" applyNumberFormat="1" applyFont="1" applyFill="1" applyBorder="1" applyAlignment="1">
      <alignment horizontal="right" vertical="center" wrapText="1"/>
      <protection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57" applyFont="1" applyBorder="1" applyAlignment="1">
      <alignment horizontal="center" vertical="top" wrapText="1"/>
      <protection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57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11" fillId="0" borderId="11" xfId="58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176</v>
      </c>
      <c r="K1" s="277"/>
      <c r="L1" s="27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3"/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4" t="s">
        <v>161</v>
      </c>
      <c r="H8" s="274"/>
      <c r="I8" s="274"/>
      <c r="J8" s="274"/>
      <c r="K8" s="27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2" t="s">
        <v>163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3" t="s">
        <v>164</v>
      </c>
      <c r="H10" s="273"/>
      <c r="I10" s="273"/>
      <c r="J10" s="273"/>
      <c r="K10" s="27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5" t="s">
        <v>162</v>
      </c>
      <c r="H11" s="275"/>
      <c r="I11" s="275"/>
      <c r="J11" s="275"/>
      <c r="K11" s="27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2" t="s">
        <v>5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3" t="s">
        <v>165</v>
      </c>
      <c r="H15" s="273"/>
      <c r="I15" s="273"/>
      <c r="J15" s="273"/>
      <c r="K15" s="27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5"/>
      <c r="H17" s="296"/>
      <c r="I17" s="296"/>
      <c r="J17" s="296"/>
      <c r="K17" s="29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2"/>
      <c r="D22" s="313"/>
      <c r="E22" s="313"/>
      <c r="F22" s="313"/>
      <c r="G22" s="313"/>
      <c r="H22" s="313"/>
      <c r="I22" s="31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0" t="s">
        <v>144</v>
      </c>
      <c r="L27" s="30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1"/>
      <c r="L28" s="3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1" t="s">
        <v>139</v>
      </c>
      <c r="B29" s="302"/>
      <c r="C29" s="302"/>
      <c r="D29" s="302"/>
      <c r="E29" s="302"/>
      <c r="F29" s="30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7">
        <v>1</v>
      </c>
      <c r="B54" s="298"/>
      <c r="C54" s="298"/>
      <c r="D54" s="298"/>
      <c r="E54" s="298"/>
      <c r="F54" s="29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4">
        <v>1</v>
      </c>
      <c r="B90" s="305"/>
      <c r="C90" s="305"/>
      <c r="D90" s="305"/>
      <c r="E90" s="305"/>
      <c r="F90" s="30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7">
        <v>1</v>
      </c>
      <c r="B131" s="298"/>
      <c r="C131" s="298"/>
      <c r="D131" s="298"/>
      <c r="E131" s="298"/>
      <c r="F131" s="29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7">
        <v>1</v>
      </c>
      <c r="B171" s="298"/>
      <c r="C171" s="298"/>
      <c r="D171" s="298"/>
      <c r="E171" s="298"/>
      <c r="F171" s="29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7">
        <v>1</v>
      </c>
      <c r="B208" s="298"/>
      <c r="C208" s="298"/>
      <c r="D208" s="298"/>
      <c r="E208" s="298"/>
      <c r="F208" s="29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7">
        <v>1</v>
      </c>
      <c r="B247" s="298"/>
      <c r="C247" s="298"/>
      <c r="D247" s="298"/>
      <c r="E247" s="298"/>
      <c r="F247" s="29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7">
        <v>1</v>
      </c>
      <c r="B288" s="298"/>
      <c r="C288" s="298"/>
      <c r="D288" s="298"/>
      <c r="E288" s="298"/>
      <c r="F288" s="29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7">
        <v>1</v>
      </c>
      <c r="B330" s="298"/>
      <c r="C330" s="298"/>
      <c r="D330" s="298"/>
      <c r="E330" s="298"/>
      <c r="F330" s="29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4" t="s">
        <v>133</v>
      </c>
      <c r="L348" s="31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315" t="s">
        <v>175</v>
      </c>
      <c r="E351" s="316"/>
      <c r="F351" s="316"/>
      <c r="G351" s="316"/>
      <c r="H351" s="241"/>
      <c r="I351" s="186" t="s">
        <v>132</v>
      </c>
      <c r="J351" s="5"/>
      <c r="K351" s="314" t="s">
        <v>133</v>
      </c>
      <c r="L351" s="31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176</v>
      </c>
      <c r="K1" s="277"/>
      <c r="L1" s="27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3"/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4" t="s">
        <v>161</v>
      </c>
      <c r="H8" s="274"/>
      <c r="I8" s="274"/>
      <c r="J8" s="274"/>
      <c r="K8" s="27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2" t="s">
        <v>163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3" t="s">
        <v>164</v>
      </c>
      <c r="H10" s="273"/>
      <c r="I10" s="273"/>
      <c r="J10" s="273"/>
      <c r="K10" s="27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5" t="s">
        <v>162</v>
      </c>
      <c r="H11" s="275"/>
      <c r="I11" s="275"/>
      <c r="J11" s="275"/>
      <c r="K11" s="27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2" t="s">
        <v>5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3" t="s">
        <v>165</v>
      </c>
      <c r="H15" s="273"/>
      <c r="I15" s="273"/>
      <c r="J15" s="273"/>
      <c r="K15" s="27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5"/>
      <c r="H17" s="296"/>
      <c r="I17" s="296"/>
      <c r="J17" s="296"/>
      <c r="K17" s="29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7"/>
      <c r="D19" s="318"/>
      <c r="E19" s="318"/>
      <c r="F19" s="318"/>
      <c r="G19" s="318"/>
      <c r="H19" s="318"/>
      <c r="I19" s="31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12" t="s">
        <v>179</v>
      </c>
      <c r="D20" s="313"/>
      <c r="E20" s="313"/>
      <c r="F20" s="313"/>
      <c r="G20" s="313"/>
      <c r="H20" s="313"/>
      <c r="I20" s="31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12" t="s">
        <v>180</v>
      </c>
      <c r="D21" s="313"/>
      <c r="E21" s="313"/>
      <c r="F21" s="313"/>
      <c r="G21" s="313"/>
      <c r="H21" s="313"/>
      <c r="I21" s="31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2" t="s">
        <v>178</v>
      </c>
      <c r="D22" s="313"/>
      <c r="E22" s="313"/>
      <c r="F22" s="313"/>
      <c r="G22" s="313"/>
      <c r="H22" s="313"/>
      <c r="I22" s="31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0" t="s">
        <v>144</v>
      </c>
      <c r="L27" s="30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1"/>
      <c r="L28" s="3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1" t="s">
        <v>139</v>
      </c>
      <c r="B29" s="302"/>
      <c r="C29" s="302"/>
      <c r="D29" s="302"/>
      <c r="E29" s="302"/>
      <c r="F29" s="30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7">
        <v>1</v>
      </c>
      <c r="B54" s="298"/>
      <c r="C54" s="298"/>
      <c r="D54" s="298"/>
      <c r="E54" s="298"/>
      <c r="F54" s="29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4">
        <v>1</v>
      </c>
      <c r="B90" s="305"/>
      <c r="C90" s="305"/>
      <c r="D90" s="305"/>
      <c r="E90" s="305"/>
      <c r="F90" s="30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7">
        <v>1</v>
      </c>
      <c r="B131" s="298"/>
      <c r="C131" s="298"/>
      <c r="D131" s="298"/>
      <c r="E131" s="298"/>
      <c r="F131" s="29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7">
        <v>1</v>
      </c>
      <c r="B171" s="298"/>
      <c r="C171" s="298"/>
      <c r="D171" s="298"/>
      <c r="E171" s="298"/>
      <c r="F171" s="29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7">
        <v>1</v>
      </c>
      <c r="B208" s="298"/>
      <c r="C208" s="298"/>
      <c r="D208" s="298"/>
      <c r="E208" s="298"/>
      <c r="F208" s="29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7">
        <v>1</v>
      </c>
      <c r="B247" s="298"/>
      <c r="C247" s="298"/>
      <c r="D247" s="298"/>
      <c r="E247" s="298"/>
      <c r="F247" s="29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7">
        <v>1</v>
      </c>
      <c r="B288" s="298"/>
      <c r="C288" s="298"/>
      <c r="D288" s="298"/>
      <c r="E288" s="298"/>
      <c r="F288" s="29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7">
        <v>1</v>
      </c>
      <c r="B330" s="298"/>
      <c r="C330" s="298"/>
      <c r="D330" s="298"/>
      <c r="E330" s="298"/>
      <c r="F330" s="29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4" t="s">
        <v>133</v>
      </c>
      <c r="L348" s="31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315" t="s">
        <v>175</v>
      </c>
      <c r="E351" s="316"/>
      <c r="F351" s="316"/>
      <c r="G351" s="316"/>
      <c r="H351" s="241"/>
      <c r="I351" s="186" t="s">
        <v>132</v>
      </c>
      <c r="J351" s="5"/>
      <c r="K351" s="314" t="s">
        <v>133</v>
      </c>
      <c r="L351" s="31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38">
      <selection activeCell="J64" sqref="J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181</v>
      </c>
      <c r="K1" s="277"/>
      <c r="L1" s="27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7" customHeight="1">
      <c r="A6" s="3"/>
      <c r="B6" s="3"/>
      <c r="C6" s="245"/>
      <c r="D6" s="245"/>
      <c r="E6" s="245"/>
      <c r="F6" s="246"/>
      <c r="G6" s="323" t="s">
        <v>182</v>
      </c>
      <c r="H6" s="324"/>
      <c r="I6" s="324"/>
      <c r="J6" s="324"/>
      <c r="K6" s="32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4" t="s">
        <v>161</v>
      </c>
      <c r="H8" s="274"/>
      <c r="I8" s="274"/>
      <c r="J8" s="274"/>
      <c r="K8" s="27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2" t="s">
        <v>183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3" t="s">
        <v>164</v>
      </c>
      <c r="H10" s="273"/>
      <c r="I10" s="273"/>
      <c r="J10" s="273"/>
      <c r="K10" s="27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5" t="s">
        <v>184</v>
      </c>
      <c r="H11" s="275"/>
      <c r="I11" s="275"/>
      <c r="J11" s="275"/>
      <c r="K11" s="27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2" t="s">
        <v>5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190</v>
      </c>
      <c r="H15" s="322"/>
      <c r="I15" s="322"/>
      <c r="J15" s="322"/>
      <c r="K15" s="32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0" t="s">
        <v>189</v>
      </c>
      <c r="F17" s="313"/>
      <c r="G17" s="313"/>
      <c r="H17" s="313"/>
      <c r="I17" s="313"/>
      <c r="J17" s="313"/>
      <c r="K17" s="313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0" t="s">
        <v>177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188764867</v>
      </c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7"/>
      <c r="D22" s="319"/>
      <c r="E22" s="319"/>
      <c r="F22" s="319"/>
      <c r="G22" s="319"/>
      <c r="H22" s="319"/>
      <c r="I22" s="319"/>
      <c r="J22" s="4"/>
      <c r="K22" s="177" t="s">
        <v>1</v>
      </c>
      <c r="L22" s="16">
        <v>190144791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4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0" t="s">
        <v>144</v>
      </c>
      <c r="L27" s="30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1"/>
      <c r="L28" s="3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1" t="s">
        <v>139</v>
      </c>
      <c r="B29" s="302"/>
      <c r="C29" s="302"/>
      <c r="D29" s="302"/>
      <c r="E29" s="302"/>
      <c r="F29" s="30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9">
        <f>SUM(I31+I41+I64+I85+I93+I109+I132+I148+I157)</f>
        <v>161900</v>
      </c>
      <c r="J30" s="249">
        <f>SUM(J31+J41+J64+J85+J93+J109+J132+J148+J157)</f>
        <v>161900</v>
      </c>
      <c r="K30" s="250">
        <f>SUM(K31+K41+K64+K85+K93+K109+K132+K148+K157)</f>
        <v>158892.42</v>
      </c>
      <c r="L30" s="249">
        <f>SUM(L31+L41+L64+L85+L93+L109+L132+L148+L157)</f>
        <v>158892.42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9">
        <f>SUM(I32+I37)</f>
        <v>141800</v>
      </c>
      <c r="J31" s="249">
        <f>SUM(J32+J37)</f>
        <v>141800</v>
      </c>
      <c r="K31" s="251">
        <f>SUM(K32+K37)</f>
        <v>138975.69</v>
      </c>
      <c r="L31" s="252">
        <f>SUM(L32+L37)</f>
        <v>138975.69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7">
        <f>SUM(I33)</f>
        <v>64100</v>
      </c>
      <c r="J32" s="247">
        <f aca="true" t="shared" si="0" ref="J32:L33">SUM(J33)</f>
        <v>64100</v>
      </c>
      <c r="K32" s="253">
        <f t="shared" si="0"/>
        <v>58836.96</v>
      </c>
      <c r="L32" s="247">
        <f t="shared" si="0"/>
        <v>58836.96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7">
        <f>SUM(I34)</f>
        <v>64100</v>
      </c>
      <c r="J33" s="247">
        <f t="shared" si="0"/>
        <v>64100</v>
      </c>
      <c r="K33" s="253">
        <f t="shared" si="0"/>
        <v>58836.96</v>
      </c>
      <c r="L33" s="247">
        <f t="shared" si="0"/>
        <v>58836.96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3">
        <f>SUM(I35:I36)</f>
        <v>64100</v>
      </c>
      <c r="J34" s="247">
        <f>SUM(J35:J36)</f>
        <v>64100</v>
      </c>
      <c r="K34" s="253">
        <f>SUM(K35:K36)</f>
        <v>58836.96</v>
      </c>
      <c r="L34" s="247">
        <f>SUM(L35:L36)</f>
        <v>58836.96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48">
        <v>64100</v>
      </c>
      <c r="J35" s="248">
        <v>64100</v>
      </c>
      <c r="K35" s="248">
        <v>58836.96</v>
      </c>
      <c r="L35" s="248">
        <v>58836.96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5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3">
        <f>I38</f>
        <v>77700</v>
      </c>
      <c r="J37" s="247">
        <f aca="true" t="shared" si="1" ref="J37:L38">J38</f>
        <v>77700</v>
      </c>
      <c r="K37" s="253">
        <f t="shared" si="1"/>
        <v>80138.73</v>
      </c>
      <c r="L37" s="247">
        <f t="shared" si="1"/>
        <v>80138.73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3">
        <f>I39</f>
        <v>77700</v>
      </c>
      <c r="J38" s="247">
        <f t="shared" si="1"/>
        <v>77700</v>
      </c>
      <c r="K38" s="247">
        <f t="shared" si="1"/>
        <v>80138.73</v>
      </c>
      <c r="L38" s="247">
        <f t="shared" si="1"/>
        <v>80138.73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7">
        <f>I40</f>
        <v>77700</v>
      </c>
      <c r="J39" s="247">
        <f>J40</f>
        <v>77700</v>
      </c>
      <c r="K39" s="247">
        <f>K40</f>
        <v>80138.73</v>
      </c>
      <c r="L39" s="247">
        <f>L40</f>
        <v>80138.73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4">
        <v>77700</v>
      </c>
      <c r="J40" s="254">
        <v>77700</v>
      </c>
      <c r="K40" s="254">
        <v>80138.73</v>
      </c>
      <c r="L40" s="254">
        <v>80138.73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6">
        <f aca="true" t="shared" si="2" ref="I41:L43">I42</f>
        <v>20100</v>
      </c>
      <c r="J41" s="119">
        <f t="shared" si="2"/>
        <v>20100</v>
      </c>
      <c r="K41" s="118">
        <f t="shared" si="2"/>
        <v>19916.73</v>
      </c>
      <c r="L41" s="118">
        <f t="shared" si="2"/>
        <v>19916.73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7">
        <f t="shared" si="2"/>
        <v>20100</v>
      </c>
      <c r="J42" s="129">
        <f t="shared" si="2"/>
        <v>20100</v>
      </c>
      <c r="K42" s="127">
        <f t="shared" si="2"/>
        <v>19916.73</v>
      </c>
      <c r="L42" s="129">
        <f t="shared" si="2"/>
        <v>19916.73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7">
        <f t="shared" si="2"/>
        <v>20100</v>
      </c>
      <c r="J43" s="129">
        <f t="shared" si="2"/>
        <v>20100</v>
      </c>
      <c r="K43" s="148">
        <f t="shared" si="2"/>
        <v>19916.73</v>
      </c>
      <c r="L43" s="148">
        <f t="shared" si="2"/>
        <v>19916.73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7">
        <f>SUM(I45:I63)-I54</f>
        <v>20100</v>
      </c>
      <c r="J44" s="150">
        <f>SUM(J45:J63)-J54</f>
        <v>20100</v>
      </c>
      <c r="K44" s="150">
        <f>SUM(K45:K63)-K54</f>
        <v>19916.73</v>
      </c>
      <c r="L44" s="151">
        <f>SUM(L45:L63)-L54</f>
        <v>19916.73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5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5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5">
        <v>900</v>
      </c>
      <c r="J47" s="255">
        <v>900</v>
      </c>
      <c r="K47" s="255">
        <v>900</v>
      </c>
      <c r="L47" s="255">
        <v>900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5">
        <v>1000</v>
      </c>
      <c r="J50" s="255">
        <v>1000</v>
      </c>
      <c r="K50" s="255">
        <v>1000</v>
      </c>
      <c r="L50" s="255">
        <v>1000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5">
        <v>6500</v>
      </c>
      <c r="J52" s="255">
        <v>6500</v>
      </c>
      <c r="K52" s="255">
        <v>6499.93</v>
      </c>
      <c r="L52" s="255">
        <v>6499.93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4">
        <v>500</v>
      </c>
      <c r="J53" s="254">
        <v>500</v>
      </c>
      <c r="K53" s="254">
        <v>500</v>
      </c>
      <c r="L53" s="254">
        <v>500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7">
        <v>1</v>
      </c>
      <c r="B54" s="298"/>
      <c r="C54" s="298"/>
      <c r="D54" s="298"/>
      <c r="E54" s="298"/>
      <c r="F54" s="29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4">
        <v>2000</v>
      </c>
      <c r="J58" s="254">
        <v>2000</v>
      </c>
      <c r="K58" s="255">
        <v>1890</v>
      </c>
      <c r="L58" s="255">
        <v>1890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4">
        <v>4400</v>
      </c>
      <c r="J62" s="254">
        <v>4400</v>
      </c>
      <c r="K62" s="255">
        <v>4345.07</v>
      </c>
      <c r="L62" s="255">
        <v>4345.07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4">
        <v>4800</v>
      </c>
      <c r="J63" s="254">
        <v>4800</v>
      </c>
      <c r="K63" s="254">
        <v>4781.73</v>
      </c>
      <c r="L63" s="254">
        <v>4781.73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4">
        <v>1</v>
      </c>
      <c r="B90" s="305"/>
      <c r="C90" s="305"/>
      <c r="D90" s="305"/>
      <c r="E90" s="305"/>
      <c r="F90" s="30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7">
        <v>1</v>
      </c>
      <c r="B131" s="298"/>
      <c r="C131" s="298"/>
      <c r="D131" s="298"/>
      <c r="E131" s="298"/>
      <c r="F131" s="29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34"/>
      <c r="K146" s="134"/>
      <c r="L146" s="134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7">
        <v>1</v>
      </c>
      <c r="B171" s="298"/>
      <c r="C171" s="298"/>
      <c r="D171" s="298"/>
      <c r="E171" s="298"/>
      <c r="F171" s="29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249">
        <f>SUM(I175+I226+I286)</f>
        <v>13000</v>
      </c>
      <c r="J174" s="263">
        <f>SUM(J175+J226+J286)</f>
        <v>13000</v>
      </c>
      <c r="K174" s="250">
        <f>SUM(K175+K226+K286)</f>
        <v>11997</v>
      </c>
      <c r="L174" s="249">
        <f>SUM(L175+L226+L286)</f>
        <v>11997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247">
        <f>SUM(I176+I197+I205+I216+I220)</f>
        <v>13000</v>
      </c>
      <c r="J175" s="262">
        <f>SUM(J176+J197+J205+J216+J220)</f>
        <v>13000</v>
      </c>
      <c r="K175" s="262">
        <f>SUM(K176+K197+K205+K216+K220)</f>
        <v>11997</v>
      </c>
      <c r="L175" s="262">
        <f>SUM(L176+L197+L205+L216+L220)</f>
        <v>11997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264">
        <f>SUM(I177+I180+I185+I189+I194)</f>
        <v>12000</v>
      </c>
      <c r="J176" s="265">
        <f>SUM(J177+J180+J185+J189+J194)</f>
        <v>12000</v>
      </c>
      <c r="K176" s="266">
        <f>SUM(K177+K180+K185+K189+K194)</f>
        <v>11997</v>
      </c>
      <c r="L176" s="267">
        <f>SUM(L177+L180+L185+L189+L194)</f>
        <v>11997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247">
        <f>I186</f>
        <v>12000</v>
      </c>
      <c r="J185" s="268">
        <f>J186</f>
        <v>12000</v>
      </c>
      <c r="K185" s="253">
        <f>K186</f>
        <v>11997</v>
      </c>
      <c r="L185" s="247">
        <f>L186</f>
        <v>11997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247">
        <f>SUM(I187:I188)</f>
        <v>12000</v>
      </c>
      <c r="J186" s="268">
        <f>SUM(J187:J188)</f>
        <v>12000</v>
      </c>
      <c r="K186" s="253">
        <f>SUM(K187:K188)</f>
        <v>11997</v>
      </c>
      <c r="L186" s="247">
        <f>SUM(L187:L188)</f>
        <v>11997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269"/>
      <c r="J187" s="254"/>
      <c r="K187" s="254"/>
      <c r="L187" s="27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258">
        <v>12000</v>
      </c>
      <c r="J188" s="258">
        <v>12000</v>
      </c>
      <c r="K188" s="254">
        <v>11997</v>
      </c>
      <c r="L188" s="254">
        <v>11997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247">
        <f aca="true" t="shared" si="20" ref="I197:L198">I198</f>
        <v>1000</v>
      </c>
      <c r="J197" s="271">
        <f t="shared" si="20"/>
        <v>1000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262">
        <f t="shared" si="20"/>
        <v>1000</v>
      </c>
      <c r="J198" s="268">
        <f t="shared" si="20"/>
        <v>1000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247">
        <f>SUM(I200:I204)</f>
        <v>1000</v>
      </c>
      <c r="J199" s="124">
        <f>SUM(J200:J204)</f>
        <v>1000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254">
        <v>1000</v>
      </c>
      <c r="J201" s="254">
        <v>1000</v>
      </c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7">
        <v>1</v>
      </c>
      <c r="B208" s="298"/>
      <c r="C208" s="298"/>
      <c r="D208" s="298"/>
      <c r="E208" s="298"/>
      <c r="F208" s="29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7">
        <v>1</v>
      </c>
      <c r="B247" s="298"/>
      <c r="C247" s="298"/>
      <c r="D247" s="298"/>
      <c r="E247" s="298"/>
      <c r="F247" s="29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7">
        <v>1</v>
      </c>
      <c r="B288" s="298"/>
      <c r="C288" s="298"/>
      <c r="D288" s="298"/>
      <c r="E288" s="298"/>
      <c r="F288" s="29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7">
        <v>1</v>
      </c>
      <c r="B330" s="298"/>
      <c r="C330" s="298"/>
      <c r="D330" s="298"/>
      <c r="E330" s="298"/>
      <c r="F330" s="29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59">
        <f>SUM(I30+I174)</f>
        <v>174900</v>
      </c>
      <c r="J344" s="260">
        <f>SUM(J30+J174)</f>
        <v>174900</v>
      </c>
      <c r="K344" s="260">
        <f>SUM(K30+K174)</f>
        <v>170889.42</v>
      </c>
      <c r="L344" s="261">
        <f>SUM(L30+L174)</f>
        <v>170889.42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185</v>
      </c>
      <c r="H347" s="27"/>
      <c r="I347" s="3"/>
      <c r="J347" s="3"/>
      <c r="K347" s="82" t="s">
        <v>186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4" t="s">
        <v>133</v>
      </c>
      <c r="L348" s="31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 t="s">
        <v>188</v>
      </c>
      <c r="H350" s="3"/>
      <c r="I350" s="161"/>
      <c r="J350" s="3"/>
      <c r="K350" s="243" t="s">
        <v>187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315" t="s">
        <v>175</v>
      </c>
      <c r="E351" s="316"/>
      <c r="F351" s="316"/>
      <c r="G351" s="316"/>
      <c r="H351" s="241"/>
      <c r="I351" s="186" t="s">
        <v>132</v>
      </c>
      <c r="J351" s="5"/>
      <c r="K351" s="314" t="s">
        <v>133</v>
      </c>
      <c r="L351" s="31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7 J219:K219 I182:K184 I212:K215 I305 I179:L179 J167:L167 I329:L329 I209:K209 I191:K193 I291:L293 I230:K233 I296:L297 I333:L334 I319:L321 I324:L325 I308 I165:I166 J165:L165 I196:L196 I274:L275 L183 L192 L201:L203 L213:L215 I220:L225 L231 I236:L237 I244:L245 I260:L263 I266:L267 I241:K241 I240:L240 I256:L256 I301:L301 I285:L285 I315:L315 I170:L170 I188:L188 I200:K204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:L53" name="Range3"/>
    <protectedRange sqref="I35:I36 J35:L35" name="Islaidos 2.1"/>
    <protectedRange sqref="J36:L36 I45:I52 J47:L47 J50:L50 I40:L40 J52:L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46 J51:L51 J48:L49 I56:L63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2014-01-10T12:32:19Z</cp:lastPrinted>
  <dcterms:created xsi:type="dcterms:W3CDTF">2004-04-07T10:43:01Z</dcterms:created>
  <dcterms:modified xsi:type="dcterms:W3CDTF">2014-01-10T12:32:44Z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